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cfileserver\Desktop\lyn.mcdermott\Desktop\Criminal justice acts\"/>
    </mc:Choice>
  </mc:AlternateContent>
  <bookViews>
    <workbookView xWindow="0" yWindow="0" windowWidth="20490" windowHeight="7620" activeTab="1"/>
  </bookViews>
  <sheets>
    <sheet name="Audit Checklist " sheetId="1" r:id="rId1"/>
    <sheet name="Local Audit" sheetId="3" r:id="rId2"/>
    <sheet name="Source of Lists  "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 l="1"/>
  <c r="F25" i="3"/>
  <c r="F24" i="3"/>
  <c r="F23" i="3"/>
  <c r="F22" i="3"/>
  <c r="F21" i="3"/>
  <c r="F20" i="3"/>
  <c r="F19" i="3"/>
  <c r="F17" i="3"/>
  <c r="F16" i="3"/>
  <c r="F15" i="3"/>
  <c r="F14" i="3"/>
  <c r="F13" i="3"/>
  <c r="F12" i="3"/>
  <c r="F11" i="3"/>
  <c r="F11" i="1"/>
  <c r="F10" i="1" s="1"/>
  <c r="F12" i="1"/>
  <c r="F13" i="1"/>
  <c r="F14" i="1"/>
  <c r="F15" i="1"/>
  <c r="F16" i="1"/>
  <c r="F17" i="1"/>
  <c r="F18" i="1"/>
  <c r="F19" i="1"/>
  <c r="F20" i="1"/>
  <c r="F21" i="1"/>
  <c r="F22" i="1"/>
  <c r="F23" i="1"/>
  <c r="F24" i="1"/>
  <c r="F26" i="1"/>
  <c r="F27" i="1"/>
  <c r="F28" i="1"/>
  <c r="F29" i="1"/>
  <c r="F30" i="1"/>
  <c r="F31" i="1"/>
  <c r="F32" i="1"/>
  <c r="F33" i="1"/>
  <c r="F34" i="1"/>
  <c r="F35" i="1"/>
  <c r="F36" i="1"/>
  <c r="F37" i="1"/>
  <c r="F38" i="1"/>
  <c r="F39" i="1"/>
  <c r="F40" i="1"/>
  <c r="F42" i="1"/>
  <c r="F43" i="1"/>
  <c r="F44" i="1"/>
  <c r="F45" i="1"/>
  <c r="F46" i="1"/>
  <c r="F47" i="1"/>
  <c r="F48" i="1"/>
  <c r="F49" i="1"/>
  <c r="F50" i="1"/>
  <c r="F51" i="1"/>
  <c r="G41" i="1" l="1"/>
  <c r="F41" i="1"/>
  <c r="H41" i="1" s="1"/>
  <c r="F25" i="1"/>
  <c r="F6" i="1" s="1"/>
  <c r="G26" i="3"/>
  <c r="F26" i="3"/>
  <c r="G10" i="3"/>
  <c r="G18" i="3"/>
  <c r="F10" i="3"/>
  <c r="F18" i="3"/>
  <c r="G25" i="1"/>
  <c r="G10" i="1"/>
  <c r="H10" i="1" s="1"/>
  <c r="H26" i="3" l="1"/>
  <c r="G6" i="3"/>
  <c r="H10" i="3"/>
  <c r="H18" i="3"/>
  <c r="F6" i="3"/>
  <c r="G6" i="1"/>
  <c r="H6" i="1" s="1"/>
  <c r="H25" i="1"/>
  <c r="H6" i="3" l="1"/>
</calcChain>
</file>

<file path=xl/sharedStrings.xml><?xml version="1.0" encoding="utf-8"?>
<sst xmlns="http://schemas.openxmlformats.org/spreadsheetml/2006/main" count="238" uniqueCount="101">
  <si>
    <t>Comments / Objective Evidence</t>
  </si>
  <si>
    <t>Possible Audit Score</t>
  </si>
  <si>
    <t>Requirements are not met.</t>
  </si>
  <si>
    <t>not applicable</t>
  </si>
  <si>
    <t>Requirements are met or exceeded</t>
  </si>
  <si>
    <t>Required programs are in place.  Only minor issues found.</t>
  </si>
  <si>
    <t>Some requirements missing from the system.</t>
  </si>
  <si>
    <t xml:space="preserve">Enter here if you want to have source document referenced </t>
  </si>
  <si>
    <t>Audit Answer</t>
  </si>
  <si>
    <t xml:space="preserve">Audit Score </t>
  </si>
  <si>
    <t>Standard: Leadership, Governance and Accountability</t>
  </si>
  <si>
    <t>User Friendly versions of the Child Safeguarding statement are displayed</t>
  </si>
  <si>
    <t>Information Regarding the Church’s Child Safeguarding Message is Accessible</t>
  </si>
  <si>
    <t>Are supports available to Parishes and others affected when a Priest has taken leave from Sacred Ministry</t>
  </si>
  <si>
    <t>In the event cases are currently being managed the DLP makes an annual report to the Church authority</t>
  </si>
  <si>
    <t>A Three-Year Child Safeguarding Plan is in place</t>
  </si>
  <si>
    <t xml:space="preserve">Republic of Ireland: A list of all mandated persons is maintained </t>
  </si>
  <si>
    <t>Are personnel involved in a safeguarding role aware of how to manage child protection allegations, suspicions, concerns or knowledge about Bishops or their Equivalents</t>
  </si>
  <si>
    <t xml:space="preserve">Staff questioned on ___________
were able to identify the correct measures to take. </t>
  </si>
  <si>
    <t>All mandated persons have received training and are aware of the reporting actions to be made in the event a concern is raised to them or witnessed by them</t>
  </si>
  <si>
    <t>A crisis management plan is in place which can provide appropriate guidance in the event of a risk arising</t>
  </si>
  <si>
    <t>Where an serious incident/ event occurred in the last 12 months a Serious incident review was undertaken</t>
  </si>
  <si>
    <t>Training appropriate to role including refresher training has been undertaken for Clerics, Male and Female Religious and Lay Personnel.</t>
  </si>
  <si>
    <t>Details of the DLP are displayed in appropriate locations</t>
  </si>
  <si>
    <t>Standard: Nurturing a culture of safeguarding</t>
  </si>
  <si>
    <t>Standard Responding Pastorally and reporting according to Civil and Cannon Law</t>
  </si>
  <si>
    <t>Safe recruitment practices are in place</t>
  </si>
  <si>
    <t>Character and personal references are sought for all personnel, a follow up call has been made to the refferee</t>
  </si>
  <si>
    <t>All  Clerics, Male and Female Religious and Lay Personnel have completed Garda vetting when taking up role and each 3 years subsequently</t>
  </si>
  <si>
    <t>All personnel have completed or are in the process of completing an induciton plan that covers all aspects of Child safeguarding and protection</t>
  </si>
  <si>
    <t>Basic Child Safeguarding awarness training has been delivered to all Clerics, Male and Female religious and Lay personnel</t>
  </si>
  <si>
    <t xml:space="preserve">A code of Behaviour is in place and notified to all Adults involved in any activities with Children </t>
  </si>
  <si>
    <t>A policy exists on providing support and supervision to all involed in a child safeguarding role</t>
  </si>
  <si>
    <t>Where activities with Children are organised by Clerics, Male and Female religious and Lay personnel a risk assessment has been completed and provided to the DLP</t>
  </si>
  <si>
    <t xml:space="preserve">Where a ministry with Children is occuring The Child Safeguarding Statement is in place, reviewed and updated every 24 months and is visible to all involved with the Church/ Religious body. </t>
  </si>
  <si>
    <t xml:space="preserve">Supervision ratios are notified to all involved in activities with Children within the Church/ Religious body. Ratios are always supported. </t>
  </si>
  <si>
    <t xml:space="preserve">Where Church/ Religious property is used by external groups, those groups have confirmed in writing that their insurance and that they have a child safeguarding policy in place. </t>
  </si>
  <si>
    <t>Where visiting Clergy, Religious, Lay Ecclesial Ministers, Seminarians attend the Church/ religious body confirmation of good standing has been viewed</t>
  </si>
  <si>
    <t xml:space="preserve">Clerics, Male and Female religious and Lay personnel have received training/ viewed policy/ procedure on use of Technology, </t>
  </si>
  <si>
    <t>A complaints procedure is in place and available for anyone who wishes to raise a complaint</t>
  </si>
  <si>
    <t>Clerics, Male and Female religious and Lay personnel have received training and awarness building on how and who to report safeguarding concerns</t>
  </si>
  <si>
    <t>All allegations/ suspicions of Child abuse where the respondent is living have been reported to Statutory authorities within 5 days</t>
  </si>
  <si>
    <t>All allegations/ suspicions of Child abuse where the respondent is un-named/ deceased/ suspected deceased have been reported to Statutory authorities as soon as practically possibly but always within 6 months</t>
  </si>
  <si>
    <t>All allegations/ suspicions of Child abuse where the respondent is a Cleric, Male or Female religious  have been reported to the DDF</t>
  </si>
  <si>
    <t xml:space="preserve">All allegations/ suspicions of Child abuse where the respondent is a Cleric, Male or Female religious or Lay personnel have been reported to The National Board for Child Safeguarding in the Catholic Church in the appropriate format. </t>
  </si>
  <si>
    <t>Case management records are maintained by the DLP for all allegations and or suspicions of Child abuse by Clerics, Male and Female religious and Lay personnel</t>
  </si>
  <si>
    <t>Where a case of Child abuse involves a Cleric, Male or Female religious a risk management plan is implimented that ensures risk to children is reduced to its lowest level</t>
  </si>
  <si>
    <t>Where an allegation or suspicion of child abuse is raised a named support person has been identified and notified to relevant persons</t>
  </si>
  <si>
    <t>Where an allegation or suspicion of child abuse has been raised against a respondent, the respondent is provided with a named advisor</t>
  </si>
  <si>
    <t>Details ( Evidence as requested in Column D)</t>
  </si>
  <si>
    <t>Ations identified ( if a score of 3 or lower)</t>
  </si>
  <si>
    <t xml:space="preserve">Plan can be found at ?
Last review date  ?    </t>
  </si>
  <si>
    <t>Final  (%)</t>
  </si>
  <si>
    <t>2.10</t>
  </si>
  <si>
    <t>1.10</t>
  </si>
  <si>
    <t xml:space="preserve">Colour Coding for each Selection </t>
  </si>
  <si>
    <t>Selection to be made in Column C ( drop down)</t>
  </si>
  <si>
    <t>Criteria are not met.</t>
  </si>
  <si>
    <t xml:space="preserve">Where all requirements have been met with no gaps identified </t>
  </si>
  <si>
    <t xml:space="preserve">A Safe and Welcoming Church: Safeguarding Children Policy and Standards for the Catholic Church In Ireland, 2024
</t>
  </si>
  <si>
    <t xml:space="preserve">Statement can be found at ?
Last review date  ?    </t>
  </si>
  <si>
    <t xml:space="preserve">Proof of delivery/ options for support can be found at ?
Last review date  ?    </t>
  </si>
  <si>
    <t xml:space="preserve">List can be found at ?
Last review date  ?    </t>
  </si>
  <si>
    <t xml:space="preserve">Evidence of training can be found at ?
Last review date  ?    </t>
  </si>
  <si>
    <t xml:space="preserve">Redacted review can be found at ?
Last review date  ?    </t>
  </si>
  <si>
    <t xml:space="preserve">Details of DLP and Deputy DLP can be found at ?
Last review date  ?    </t>
  </si>
  <si>
    <t xml:space="preserve">Policy and sample redacted file can be found at ?
Last review date  ?    </t>
  </si>
  <si>
    <t xml:space="preserve">Personnel files can be found at ?
Last review date  ?    </t>
  </si>
  <si>
    <t xml:space="preserve">Sample induction plan can be found at ?
Last review date  ?    </t>
  </si>
  <si>
    <t xml:space="preserve">Proof of delivery of training can be found at ?
Last review date  ?    </t>
  </si>
  <si>
    <t xml:space="preserve">Policy can be found at ?
Last review date  ?    </t>
  </si>
  <si>
    <t xml:space="preserve">Risk assessments can be found at ?
Last review date  ?    </t>
  </si>
  <si>
    <t xml:space="preserve">Proof of ratios can be found at ?
Last review date  ?    </t>
  </si>
  <si>
    <t xml:space="preserve">Copy of correspondence can be found at ?
Last review date  ?    </t>
  </si>
  <si>
    <t xml:space="preserve">Proof can be found at ?
Last review date  ?    </t>
  </si>
  <si>
    <t xml:space="preserve">Proof  can be found at ?
Last review date  ?    </t>
  </si>
  <si>
    <t xml:space="preserve">Complaints prodedure and complaints recieved can be found at ?
Last review date  ?    </t>
  </si>
  <si>
    <t xml:space="preserve">Pathway for reporting can be found at ?
Last review date  ?    </t>
  </si>
  <si>
    <t xml:space="preserve">Caser management records can be found at ?
Last review date  ?    </t>
  </si>
  <si>
    <t>Where a Respondent is identifed and a management plan is in place the plan is reviewed and updated every 3 months</t>
  </si>
  <si>
    <t xml:space="preserve">How to rate each requirement for Audit Drop down provides the below options 4-1. </t>
  </si>
  <si>
    <r>
      <t xml:space="preserve">Thank you for completing this audit, and for the work that you have done and continue to do to ensure the highest standards in best practice in child safeguarding.
The purpose of this yearly audit is to review the safeguarding systems in place within your Church/congregation with a critical eye. To identify any gaps that might, if left open allow for risk to a child to develop. Where gaps are found to, ensure effective, robust and time bound action plans are in place to address the deficits.
This annual self-audit will provide assurances to your congregation, the wider community, the Church Leader, Provincial, Bishop or Superior that every measure to promote the welfare of Children, protect them from abuse or maltreatment and to enable them to have the best outcomes when involved in activities within the church have been taken.  
Please feel free to call on any of the child safeguarding personnel if you have any questions or require assistance with the audit.
The audit should be completed by the local safeguarding representatives, alongside the local Parish Priest/Superior/Community leader.
In areas where there are large numbers of affiliated groups to the Church or congregation involving children, it may be necessary to ask group leaders to complete relevant parts of the audit, and for the local safeguarding representatives to then, collate the responses into this audit.
</t>
    </r>
    <r>
      <rPr>
        <sz val="11"/>
        <color rgb="FFFF0000"/>
        <rFont val="Calibri"/>
        <family val="2"/>
        <scheme val="minor"/>
      </rPr>
      <t>To complete please 
1. Following thoughtful review of your evidence to meet the criteria choose an option from the drop down in Column C
2.Provide location of evidentary prrof of compliance and review dates in Column E
3.Note your actions to meet compliance in Column I</t>
    </r>
    <r>
      <rPr>
        <sz val="11"/>
        <color theme="1"/>
        <rFont val="Calibri"/>
        <family val="2"/>
        <scheme val="minor"/>
      </rPr>
      <t xml:space="preserve">
</t>
    </r>
  </si>
  <si>
    <t xml:space="preserve">Is there a communication plan in place that details information on how the Church/ Congregation safeguards children . </t>
  </si>
  <si>
    <t>Where CC TV and or webcams are in place appropriate consent has been sought</t>
  </si>
  <si>
    <t>Sinage is available at ?</t>
  </si>
  <si>
    <t xml:space="preserve">A register of all non-Church groups that use Chuch property is in place </t>
  </si>
  <si>
    <t>Register can be viewed at ?
Last review date ?</t>
  </si>
  <si>
    <r>
      <rPr>
        <b/>
        <sz val="11"/>
        <color theme="1"/>
        <rFont val="Calibri"/>
        <family val="2"/>
        <scheme val="minor"/>
      </rPr>
      <t xml:space="preserve">
Year Under Review</t>
    </r>
    <r>
      <rPr>
        <sz val="11"/>
        <color theme="1"/>
        <rFont val="Calibri"/>
        <family val="2"/>
        <scheme val="minor"/>
      </rPr>
      <t xml:space="preserve">_____________________
</t>
    </r>
    <r>
      <rPr>
        <b/>
        <sz val="11"/>
        <color theme="1"/>
        <rFont val="Calibri"/>
        <family val="2"/>
        <scheme val="minor"/>
      </rPr>
      <t>Completed by</t>
    </r>
    <r>
      <rPr>
        <sz val="11"/>
        <color theme="1"/>
        <rFont val="Calibri"/>
        <family val="2"/>
        <scheme val="minor"/>
      </rPr>
      <t xml:space="preserve"> (Insert date) _____________
</t>
    </r>
    <r>
      <rPr>
        <b/>
        <sz val="11"/>
        <color theme="1"/>
        <rFont val="Calibri"/>
        <family val="2"/>
        <scheme val="minor"/>
      </rPr>
      <t>Return address</t>
    </r>
    <r>
      <rPr>
        <sz val="11"/>
        <color theme="1"/>
        <rFont val="Calibri"/>
        <family val="2"/>
        <scheme val="minor"/>
      </rPr>
      <t xml:space="preserve"> (insert address)
___________________________________
___________________________________
</t>
    </r>
    <r>
      <rPr>
        <b/>
        <sz val="11"/>
        <color theme="1"/>
        <rFont val="Calibri"/>
        <family val="2"/>
        <scheme val="minor"/>
      </rPr>
      <t>Name of Parish/Local religious order/ House</t>
    </r>
    <r>
      <rPr>
        <sz val="11"/>
        <color theme="1"/>
        <rFont val="Calibri"/>
        <family val="2"/>
        <scheme val="minor"/>
      </rPr>
      <t xml:space="preserve">
___________________________________
</t>
    </r>
    <r>
      <rPr>
        <b/>
        <sz val="11"/>
        <color theme="1"/>
        <rFont val="Calibri"/>
        <family val="2"/>
        <scheme val="minor"/>
      </rPr>
      <t xml:space="preserve">Name of Parish Priest/Local Superior/ Community Leader
</t>
    </r>
    <r>
      <rPr>
        <sz val="11"/>
        <color theme="1"/>
        <rFont val="Calibri"/>
        <family val="2"/>
        <scheme val="minor"/>
      </rPr>
      <t>___________________________________</t>
    </r>
  </si>
  <si>
    <t xml:space="preserve">Required criteria are in place.  </t>
  </si>
  <si>
    <t>Minor gaps in documentation found.</t>
  </si>
  <si>
    <t>Gaps in procedure and documentation found</t>
  </si>
  <si>
    <t>N/A</t>
  </si>
  <si>
    <t xml:space="preserve">Are all members of the local Safeguarding committee aware of of the Communication plan which details information on how the Church/ Congregation safeguards children . </t>
  </si>
  <si>
    <t>Yes/ No, if no what action is being taken to alert all committee members to the plan, please provide details on Box I</t>
  </si>
  <si>
    <t xml:space="preserve">All suspected or proven allegations relating to Child protection or welfare have been passed onto the DLP and or the relevant Authorities and Tusla. </t>
  </si>
  <si>
    <t xml:space="preserve">Yes/No, if No why not. </t>
  </si>
  <si>
    <r>
      <t xml:space="preserve">Thank you for completing this audit, and for the work that you have done and continue to do to ensure the highest standards in best practice in child safeguarding.
The purpose of this yearly audit is to review the safeguarding systems in place within your Church/congregation with a critical eye. To identify any gaps that might, if left open allow for risk to a child to develop. Where gaps are found to, ensure effective, robust and time bound action plans are in place to address the deficits.
This annual self-audit will provide assurances to your congregation, the wider community, the Church Leader, Provincial, Bishop or Superior that every measure to promote the welfare of Children, protect them from abuse or maltreatment and to enable them to have the best outcomes when involved in activities within the church have been taken.  
Please feel free to call on any of the child safeguarding personnel if you have any questions or require assistance with the audit.
The audit should be completed by the local safeguarding representatives, alongside the local Parish Priest/Superior/Community leader.
</t>
    </r>
    <r>
      <rPr>
        <sz val="11"/>
        <color rgb="FFFF0000"/>
        <rFont val="Calibri"/>
        <family val="2"/>
        <scheme val="minor"/>
      </rPr>
      <t>To complete please 
1. Following thoughtful review of your evidence to meet the criteria choose an option from the drop down in Column C
2.Provide location of evidentary prrof of compliance and review dates in Column E
3.Note your actions to meet compliance in Column I</t>
    </r>
    <r>
      <rPr>
        <sz val="11"/>
        <color theme="1"/>
        <rFont val="Calibri"/>
        <family val="2"/>
        <scheme val="minor"/>
      </rPr>
      <t xml:space="preserve">
</t>
    </r>
  </si>
  <si>
    <t xml:space="preserve">Where minor gaps exist in meeting criteria, said gaps do not represent a risk; eg One member of the Safeguarding committee was not aware of the Communication plan on how the Church/Congregation safeguards children. </t>
  </si>
  <si>
    <t xml:space="preserve">Where gaps exist in meeting criteria these could  indicating a moderate risk to Children/Individuals; eg no code of conduct for adults was evident although activities were underway, the details of the local DLP were not displayed and Chuch personnel were not aware of who the DLP was. </t>
  </si>
  <si>
    <t>The action is not in-place to meet the criteria of the Standard and a significant risk is present for Children and Adults; A concern around welfare of a child was not reported to the DLP, the Authorities or Tusla</t>
  </si>
  <si>
    <t>Where minor gaps exist in meeting criteria, said gaps do not represent a risk; eg One member of the Safeguarding committee was not aware of the Communication plan on how the Church/Congregation safeguards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</si>
</sst>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sz val="11"/>
      <color theme="1"/>
      <name val="Calibri"/>
      <family val="2"/>
      <charset val="238"/>
      <scheme val="minor"/>
    </font>
    <font>
      <b/>
      <sz val="11"/>
      <color theme="1"/>
      <name val="Calibri"/>
      <family val="2"/>
      <scheme val="minor"/>
    </font>
    <font>
      <b/>
      <sz val="11"/>
      <color theme="0"/>
      <name val="Arial"/>
      <family val="2"/>
    </font>
    <font>
      <b/>
      <sz val="11"/>
      <color indexed="9"/>
      <name val="Arial"/>
      <family val="2"/>
    </font>
    <font>
      <b/>
      <sz val="18"/>
      <color indexed="8"/>
      <name val="Arial"/>
      <family val="2"/>
    </font>
    <font>
      <b/>
      <sz val="18"/>
      <name val="Arial"/>
      <family val="2"/>
    </font>
    <font>
      <b/>
      <sz val="16"/>
      <color theme="1"/>
      <name val="Calibri"/>
      <family val="2"/>
      <scheme val="minor"/>
    </font>
    <font>
      <b/>
      <sz val="22"/>
      <color theme="1"/>
      <name val="Calibri"/>
      <family val="2"/>
      <scheme val="minor"/>
    </font>
  </fonts>
  <fills count="15">
    <fill>
      <patternFill patternType="none"/>
    </fill>
    <fill>
      <patternFill patternType="gray125"/>
    </fill>
    <fill>
      <patternFill patternType="solid">
        <fgColor indexed="10"/>
        <bgColor indexed="64"/>
      </patternFill>
    </fill>
    <fill>
      <patternFill patternType="solid">
        <fgColor theme="0" tint="-0.149967955565050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Alignment="1">
      <alignment horizontal="center" vertical="center"/>
    </xf>
    <xf numFmtId="0" fontId="0" fillId="0" borderId="0" xfId="0" applyAlignment="1" applyProtection="1">
      <alignment horizontal="left" vertical="center" wrapText="1"/>
      <protection locked="0"/>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1" fontId="0" fillId="5" borderId="1" xfId="0" applyNumberFormat="1" applyFill="1" applyBorder="1" applyAlignment="1">
      <alignment vertical="center"/>
    </xf>
    <xf numFmtId="1" fontId="0" fillId="6" borderId="1" xfId="0" applyNumberFormat="1" applyFill="1" applyBorder="1" applyAlignment="1">
      <alignment vertical="center"/>
    </xf>
    <xf numFmtId="1" fontId="0" fillId="7" borderId="1" xfId="0" applyNumberFormat="1" applyFill="1" applyBorder="1" applyAlignment="1">
      <alignment vertical="center"/>
    </xf>
    <xf numFmtId="1" fontId="0" fillId="4" borderId="1" xfId="0" applyNumberFormat="1" applyFill="1" applyBorder="1" applyAlignment="1">
      <alignment vertical="center"/>
    </xf>
    <xf numFmtId="1" fontId="8" fillId="0" borderId="1" xfId="0" applyNumberFormat="1" applyFont="1" applyBorder="1" applyAlignment="1">
      <alignment horizontal="center" vertical="center" wrapText="1"/>
    </xf>
    <xf numFmtId="9" fontId="8" fillId="0" borderId="1" xfId="1" applyFont="1" applyBorder="1" applyAlignment="1" applyProtection="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4" borderId="1" xfId="0" applyFont="1" applyFill="1" applyBorder="1" applyAlignment="1">
      <alignment vertical="center" wrapText="1"/>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9" fontId="7" fillId="2" borderId="1" xfId="1"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2"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wrapText="1"/>
    </xf>
    <xf numFmtId="0" fontId="0" fillId="9" borderId="1" xfId="0" applyFill="1" applyBorder="1" applyAlignment="1">
      <alignment wrapText="1"/>
    </xf>
    <xf numFmtId="0" fontId="0" fillId="9" borderId="1" xfId="0" applyFill="1" applyBorder="1"/>
    <xf numFmtId="0" fontId="4" fillId="0" borderId="1" xfId="0" quotePrefix="1" applyFont="1" applyBorder="1" applyAlignment="1">
      <alignment horizontal="center" vertical="center"/>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0" fillId="13" borderId="5" xfId="0" applyFill="1" applyBorder="1" applyAlignment="1">
      <alignment horizontal="center" vertical="center"/>
    </xf>
    <xf numFmtId="0" fontId="0" fillId="13" borderId="6" xfId="0" applyFill="1" applyBorder="1" applyAlignment="1">
      <alignment horizontal="center" vertical="center"/>
    </xf>
    <xf numFmtId="0" fontId="0" fillId="13" borderId="5" xfId="0" applyFill="1" applyBorder="1"/>
    <xf numFmtId="0" fontId="0" fillId="13" borderId="6" xfId="0" applyFill="1" applyBorder="1"/>
    <xf numFmtId="0" fontId="0" fillId="13" borderId="7" xfId="0" applyFill="1" applyBorder="1"/>
    <xf numFmtId="0" fontId="0" fillId="13" borderId="2" xfId="0" applyFill="1" applyBorder="1"/>
    <xf numFmtId="0" fontId="0" fillId="14" borderId="0" xfId="0" applyFill="1"/>
    <xf numFmtId="1" fontId="0" fillId="14" borderId="0" xfId="0" applyNumberFormat="1" applyFill="1"/>
    <xf numFmtId="0" fontId="3" fillId="14" borderId="0" xfId="0" applyFont="1" applyFill="1" applyAlignment="1">
      <alignment horizontal="center" vertical="center" wrapText="1"/>
    </xf>
    <xf numFmtId="0" fontId="0" fillId="14" borderId="0" xfId="0" applyFill="1" applyAlignment="1">
      <alignment vertical="center" wrapText="1"/>
    </xf>
    <xf numFmtId="0" fontId="0" fillId="14" borderId="0" xfId="0" applyFill="1" applyAlignment="1" applyProtection="1">
      <alignment horizontal="left" vertical="center" wrapText="1"/>
      <protection locked="0"/>
    </xf>
    <xf numFmtId="1" fontId="0" fillId="14" borderId="0" xfId="0" applyNumberFormat="1" applyFill="1" applyAlignment="1">
      <alignment vertical="center"/>
    </xf>
    <xf numFmtId="0" fontId="7" fillId="12" borderId="1" xfId="0" applyFont="1" applyFill="1" applyBorder="1" applyAlignment="1">
      <alignment horizontal="center" vertical="center" wrapText="1"/>
    </xf>
    <xf numFmtId="0" fontId="7" fillId="12" borderId="1" xfId="0" applyFont="1" applyFill="1" applyBorder="1" applyAlignment="1">
      <alignment horizontal="left" vertical="center" wrapText="1"/>
    </xf>
    <xf numFmtId="0" fontId="7" fillId="12" borderId="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center" vertical="center" wrapText="1"/>
      <protection locked="0"/>
    </xf>
    <xf numFmtId="9" fontId="7" fillId="12" borderId="1" xfId="1" applyFont="1" applyFill="1" applyBorder="1" applyAlignment="1" applyProtection="1">
      <alignment horizontal="center" vertical="center" wrapText="1"/>
    </xf>
    <xf numFmtId="2" fontId="4" fillId="0" borderId="1" xfId="0" applyNumberFormat="1" applyFont="1" applyBorder="1" applyAlignment="1">
      <alignment horizontal="center" vertical="center"/>
    </xf>
    <xf numFmtId="0" fontId="0" fillId="14" borderId="0" xfId="0" applyFill="1" applyAlignment="1">
      <alignment horizontal="left" vertical="top" wrapText="1"/>
    </xf>
    <xf numFmtId="0" fontId="0" fillId="14" borderId="0" xfId="0" applyFill="1" applyAlignment="1">
      <alignment horizontal="left" wrapText="1"/>
    </xf>
    <xf numFmtId="0" fontId="11" fillId="14" borderId="0" xfId="0" applyFont="1" applyFill="1" applyAlignment="1">
      <alignment horizontal="center" wrapText="1"/>
    </xf>
    <xf numFmtId="0" fontId="0" fillId="14" borderId="0" xfId="0" applyFill="1" applyAlignment="1">
      <alignment horizontal="left" wrapText="1"/>
    </xf>
  </cellXfs>
  <cellStyles count="2">
    <cellStyle name="Normal" xfId="0" builtinId="0"/>
    <cellStyle name="Percent" xfId="1" builtinId="5"/>
  </cellStyles>
  <dxfs count="16">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4" zoomScale="68" zoomScaleNormal="68" workbookViewId="0">
      <selection activeCell="C42" sqref="C42:C51"/>
    </sheetView>
  </sheetViews>
  <sheetFormatPr defaultRowHeight="15" x14ac:dyDescent="0.25"/>
  <cols>
    <col min="2" max="2" width="57.42578125" style="4" customWidth="1"/>
    <col min="3" max="3" width="34" customWidth="1"/>
    <col min="4" max="5" width="40.140625" customWidth="1"/>
    <col min="6" max="6" width="15.28515625" customWidth="1"/>
    <col min="7" max="7" width="15.85546875" customWidth="1"/>
    <col min="8" max="8" width="12.5703125" customWidth="1"/>
    <col min="9" max="9" width="53" customWidth="1"/>
  </cols>
  <sheetData>
    <row r="1" spans="1:11" ht="84.75" customHeight="1" x14ac:dyDescent="0.45">
      <c r="A1" s="54" t="s">
        <v>59</v>
      </c>
      <c r="B1" s="54"/>
      <c r="C1" s="54"/>
      <c r="D1" s="54"/>
      <c r="E1" s="54"/>
      <c r="F1" s="54"/>
      <c r="G1" s="54"/>
      <c r="H1" s="54"/>
      <c r="I1" s="54"/>
    </row>
    <row r="2" spans="1:11" ht="261" customHeight="1" x14ac:dyDescent="0.25">
      <c r="A2" s="53"/>
      <c r="B2" s="55" t="s">
        <v>81</v>
      </c>
      <c r="C2" s="55"/>
      <c r="D2" s="55"/>
      <c r="E2" s="55"/>
      <c r="F2" s="55"/>
      <c r="G2" s="55"/>
      <c r="H2" s="55"/>
      <c r="I2" s="55"/>
    </row>
    <row r="3" spans="1:11" ht="399.75" customHeight="1" x14ac:dyDescent="0.25">
      <c r="A3" s="53"/>
      <c r="B3" s="52" t="s">
        <v>87</v>
      </c>
      <c r="C3" s="53"/>
      <c r="D3" s="53"/>
      <c r="E3" s="53"/>
      <c r="F3" s="53"/>
      <c r="G3" s="53"/>
      <c r="H3" s="53"/>
      <c r="I3" s="53"/>
    </row>
    <row r="4" spans="1:11" ht="61.5" customHeight="1" x14ac:dyDescent="0.25">
      <c r="A4" s="53"/>
      <c r="B4" s="15" t="s">
        <v>80</v>
      </c>
      <c r="C4" s="15" t="s">
        <v>56</v>
      </c>
      <c r="D4" s="15" t="s">
        <v>55</v>
      </c>
      <c r="E4" s="53"/>
      <c r="F4" s="53"/>
      <c r="G4" s="53"/>
      <c r="H4" s="53"/>
      <c r="I4" s="53"/>
    </row>
    <row r="5" spans="1:11" ht="69.75" x14ac:dyDescent="0.25">
      <c r="A5" s="40"/>
      <c r="B5" s="6" t="s">
        <v>58</v>
      </c>
      <c r="C5" s="7" t="s">
        <v>4</v>
      </c>
      <c r="D5" s="8"/>
      <c r="E5" s="41"/>
      <c r="F5" s="14" t="s">
        <v>9</v>
      </c>
      <c r="G5" s="14" t="s">
        <v>1</v>
      </c>
      <c r="H5" s="14" t="s">
        <v>52</v>
      </c>
      <c r="I5" s="40"/>
    </row>
    <row r="6" spans="1:11" ht="60" x14ac:dyDescent="0.25">
      <c r="A6" s="40"/>
      <c r="B6" s="6" t="s">
        <v>100</v>
      </c>
      <c r="C6" s="7" t="s">
        <v>5</v>
      </c>
      <c r="D6" s="9"/>
      <c r="E6" s="41"/>
      <c r="F6" s="12">
        <f>SUM(F10,F25,F41)</f>
        <v>156</v>
      </c>
      <c r="G6" s="12">
        <f>SUM(G10,G25,G41)</f>
        <v>156</v>
      </c>
      <c r="H6" s="13">
        <f>F6/G6</f>
        <v>1</v>
      </c>
      <c r="I6" s="40"/>
    </row>
    <row r="7" spans="1:11" ht="75" x14ac:dyDescent="0.25">
      <c r="A7" s="40"/>
      <c r="B7" s="6" t="s">
        <v>98</v>
      </c>
      <c r="C7" s="7" t="s">
        <v>6</v>
      </c>
      <c r="D7" s="10"/>
      <c r="E7" s="41"/>
      <c r="F7" s="42"/>
      <c r="G7" s="42"/>
      <c r="H7" s="42"/>
      <c r="I7" s="40"/>
    </row>
    <row r="8" spans="1:11" ht="60" x14ac:dyDescent="0.25">
      <c r="A8" s="40"/>
      <c r="B8" s="6" t="s">
        <v>99</v>
      </c>
      <c r="C8" s="7" t="s">
        <v>2</v>
      </c>
      <c r="D8" s="11"/>
      <c r="E8" s="41"/>
      <c r="F8" s="40"/>
      <c r="G8" s="40"/>
      <c r="H8" s="40"/>
      <c r="I8" s="40"/>
    </row>
    <row r="9" spans="1:11" ht="38.25" customHeight="1" x14ac:dyDescent="0.25">
      <c r="A9" s="40"/>
      <c r="B9" s="43"/>
      <c r="C9" s="44"/>
      <c r="D9" s="45"/>
      <c r="E9" s="41"/>
      <c r="F9" s="40"/>
      <c r="G9" s="40"/>
      <c r="H9" s="40"/>
      <c r="I9" s="40"/>
    </row>
    <row r="10" spans="1:11" s="1" customFormat="1" ht="63.75" customHeight="1" x14ac:dyDescent="0.25">
      <c r="A10" s="16">
        <v>1</v>
      </c>
      <c r="B10" s="17" t="s">
        <v>10</v>
      </c>
      <c r="C10" s="18" t="s">
        <v>8</v>
      </c>
      <c r="D10" s="19" t="s">
        <v>0</v>
      </c>
      <c r="E10" s="19" t="s">
        <v>49</v>
      </c>
      <c r="F10" s="16">
        <f>SUBTOTAL(109,F11:F24)</f>
        <v>56</v>
      </c>
      <c r="G10" s="16">
        <f>SUBTOTAL(102,F11:F24)*4</f>
        <v>56</v>
      </c>
      <c r="H10" s="20">
        <f>IF(ISERROR(F10/G10),"N/A",(F10/G10))</f>
        <v>1</v>
      </c>
      <c r="I10" s="19" t="s">
        <v>50</v>
      </c>
      <c r="K10" s="5"/>
    </row>
    <row r="11" spans="1:11" s="1" customFormat="1" ht="45" x14ac:dyDescent="0.25">
      <c r="A11" s="21">
        <v>1.1000000000000001</v>
      </c>
      <c r="B11" s="22" t="s">
        <v>82</v>
      </c>
      <c r="C11" s="23" t="s">
        <v>88</v>
      </c>
      <c r="D11" s="7" t="s">
        <v>51</v>
      </c>
      <c r="E11" s="24"/>
      <c r="F11" s="25">
        <f>VLOOKUP(C11,'Source of Lists  '!C$3:D$7,2,FALSE)</f>
        <v>4</v>
      </c>
      <c r="G11" s="32"/>
      <c r="H11" s="33"/>
      <c r="I11" s="26" t="s">
        <v>7</v>
      </c>
      <c r="K11" s="3"/>
    </row>
    <row r="12" spans="1:11" s="1" customFormat="1" ht="30" x14ac:dyDescent="0.25">
      <c r="A12" s="21"/>
      <c r="B12" s="22" t="s">
        <v>83</v>
      </c>
      <c r="C12" s="23" t="s">
        <v>88</v>
      </c>
      <c r="D12" s="7" t="s">
        <v>84</v>
      </c>
      <c r="E12" s="24"/>
      <c r="F12" s="25">
        <f>VLOOKUP(C12,'Source of Lists  '!C$3:D$7,2,FALSE)</f>
        <v>4</v>
      </c>
      <c r="G12" s="34"/>
      <c r="H12" s="35"/>
      <c r="I12" s="26"/>
      <c r="K12" s="3"/>
    </row>
    <row r="13" spans="1:11" s="1" customFormat="1" ht="30" x14ac:dyDescent="0.25">
      <c r="A13" s="21">
        <v>1.2</v>
      </c>
      <c r="B13" s="22" t="s">
        <v>11</v>
      </c>
      <c r="C13" s="23" t="s">
        <v>88</v>
      </c>
      <c r="D13" s="7" t="s">
        <v>60</v>
      </c>
      <c r="E13" s="24"/>
      <c r="F13" s="25">
        <f>VLOOKUP(C13,'Source of Lists  '!C$3:D$7,2,FALSE)</f>
        <v>4</v>
      </c>
      <c r="G13" s="34"/>
      <c r="H13" s="35"/>
      <c r="I13" s="27"/>
      <c r="K13" s="3"/>
    </row>
    <row r="14" spans="1:11" ht="30" x14ac:dyDescent="0.25">
      <c r="A14" s="21">
        <v>1.3</v>
      </c>
      <c r="B14" s="28" t="s">
        <v>12</v>
      </c>
      <c r="C14" s="23" t="s">
        <v>88</v>
      </c>
      <c r="D14" s="7" t="s">
        <v>51</v>
      </c>
      <c r="E14" s="29"/>
      <c r="F14" s="25">
        <f>VLOOKUP(C14,'Source of Lists  '!C$3:D$7,2,FALSE)</f>
        <v>4</v>
      </c>
      <c r="G14" s="36"/>
      <c r="H14" s="37"/>
      <c r="I14" s="30"/>
    </row>
    <row r="15" spans="1:11" ht="45" x14ac:dyDescent="0.25">
      <c r="A15" s="21">
        <v>1.4</v>
      </c>
      <c r="B15" s="28" t="s">
        <v>13</v>
      </c>
      <c r="C15" s="23" t="s">
        <v>88</v>
      </c>
      <c r="D15" s="7" t="s">
        <v>61</v>
      </c>
      <c r="E15" s="29"/>
      <c r="F15" s="25">
        <f>VLOOKUP(C15,'Source of Lists  '!C$3:D$7,2,FALSE)</f>
        <v>4</v>
      </c>
      <c r="G15" s="36"/>
      <c r="H15" s="37"/>
      <c r="I15" s="30"/>
    </row>
    <row r="16" spans="1:11" ht="30" x14ac:dyDescent="0.25">
      <c r="A16" s="21">
        <v>1.5</v>
      </c>
      <c r="B16" s="28" t="s">
        <v>14</v>
      </c>
      <c r="C16" s="23" t="s">
        <v>88</v>
      </c>
      <c r="D16" s="7" t="s">
        <v>51</v>
      </c>
      <c r="E16" s="29"/>
      <c r="F16" s="25">
        <f>VLOOKUP(C16,'Source of Lists  '!C$3:D$7,2,FALSE)</f>
        <v>4</v>
      </c>
      <c r="G16" s="36"/>
      <c r="H16" s="37"/>
      <c r="I16" s="30"/>
    </row>
    <row r="17" spans="1:11" ht="30" x14ac:dyDescent="0.25">
      <c r="A17" s="21">
        <v>1.6</v>
      </c>
      <c r="B17" s="28" t="s">
        <v>15</v>
      </c>
      <c r="C17" s="23" t="s">
        <v>88</v>
      </c>
      <c r="D17" s="7" t="s">
        <v>62</v>
      </c>
      <c r="E17" s="29"/>
      <c r="F17" s="25">
        <f>VLOOKUP(C17,'Source of Lists  '!C$3:D$7,2,FALSE)</f>
        <v>4</v>
      </c>
      <c r="G17" s="36"/>
      <c r="H17" s="37"/>
      <c r="I17" s="30"/>
    </row>
    <row r="18" spans="1:11" ht="30" x14ac:dyDescent="0.25">
      <c r="A18" s="21">
        <v>1.7</v>
      </c>
      <c r="B18" s="28" t="s">
        <v>16</v>
      </c>
      <c r="C18" s="23" t="s">
        <v>88</v>
      </c>
      <c r="D18" s="7" t="s">
        <v>51</v>
      </c>
      <c r="E18" s="29"/>
      <c r="F18" s="25">
        <f>VLOOKUP(C18,'Source of Lists  '!C$3:D$7,2,FALSE)</f>
        <v>4</v>
      </c>
      <c r="G18" s="36"/>
      <c r="H18" s="37"/>
      <c r="I18" s="30"/>
    </row>
    <row r="19" spans="1:11" ht="45" x14ac:dyDescent="0.25">
      <c r="A19" s="21">
        <v>1.8</v>
      </c>
      <c r="B19" s="28" t="s">
        <v>19</v>
      </c>
      <c r="C19" s="23" t="s">
        <v>88</v>
      </c>
      <c r="D19" s="7" t="s">
        <v>63</v>
      </c>
      <c r="E19" s="29"/>
      <c r="F19" s="25">
        <f>VLOOKUP(C19,'Source of Lists  '!C$3:D$7,2,FALSE)</f>
        <v>4</v>
      </c>
      <c r="G19" s="36"/>
      <c r="H19" s="37"/>
      <c r="I19" s="30"/>
    </row>
    <row r="20" spans="1:11" ht="45" x14ac:dyDescent="0.25">
      <c r="A20" s="21">
        <v>1.9</v>
      </c>
      <c r="B20" s="28" t="s">
        <v>17</v>
      </c>
      <c r="C20" s="23" t="s">
        <v>88</v>
      </c>
      <c r="D20" s="28" t="s">
        <v>18</v>
      </c>
      <c r="E20" s="29"/>
      <c r="F20" s="25">
        <f>VLOOKUP(C20,'Source of Lists  '!C$3:D$7,2,FALSE)</f>
        <v>4</v>
      </c>
      <c r="G20" s="36"/>
      <c r="H20" s="37"/>
      <c r="I20" s="30"/>
    </row>
    <row r="21" spans="1:11" ht="43.5" customHeight="1" x14ac:dyDescent="0.25">
      <c r="A21" s="31" t="s">
        <v>54</v>
      </c>
      <c r="B21" s="28" t="s">
        <v>20</v>
      </c>
      <c r="C21" s="23" t="s">
        <v>88</v>
      </c>
      <c r="D21" s="7" t="s">
        <v>51</v>
      </c>
      <c r="E21" s="29"/>
      <c r="F21" s="25">
        <f>VLOOKUP(C21,'Source of Lists  '!C$3:D$7,2,FALSE)</f>
        <v>4</v>
      </c>
      <c r="G21" s="36"/>
      <c r="H21" s="37"/>
      <c r="I21" s="30"/>
    </row>
    <row r="22" spans="1:11" ht="30" x14ac:dyDescent="0.25">
      <c r="A22" s="21">
        <v>1.1100000000000001</v>
      </c>
      <c r="B22" s="28" t="s">
        <v>21</v>
      </c>
      <c r="C22" s="23" t="s">
        <v>88</v>
      </c>
      <c r="D22" s="7" t="s">
        <v>64</v>
      </c>
      <c r="E22" s="29"/>
      <c r="F22" s="25">
        <f>VLOOKUP(C22,'Source of Lists  '!C$3:D$7,2,FALSE)</f>
        <v>4</v>
      </c>
      <c r="G22" s="36"/>
      <c r="H22" s="37"/>
      <c r="I22" s="30"/>
    </row>
    <row r="23" spans="1:11" ht="45" x14ac:dyDescent="0.25">
      <c r="A23" s="21">
        <v>1.1200000000000001</v>
      </c>
      <c r="B23" s="28" t="s">
        <v>22</v>
      </c>
      <c r="C23" s="23" t="s">
        <v>88</v>
      </c>
      <c r="D23" s="7" t="s">
        <v>51</v>
      </c>
      <c r="E23" s="29"/>
      <c r="F23" s="25">
        <f>VLOOKUP(C23,'Source of Lists  '!C$3:D$7,2,FALSE)</f>
        <v>4</v>
      </c>
      <c r="G23" s="36"/>
      <c r="H23" s="37"/>
      <c r="I23" s="30"/>
    </row>
    <row r="24" spans="1:11" ht="45" x14ac:dyDescent="0.25">
      <c r="A24" s="21">
        <v>1.1299999999999999</v>
      </c>
      <c r="B24" s="28" t="s">
        <v>23</v>
      </c>
      <c r="C24" s="23" t="s">
        <v>88</v>
      </c>
      <c r="D24" s="7" t="s">
        <v>65</v>
      </c>
      <c r="E24" s="29"/>
      <c r="F24" s="25">
        <f>VLOOKUP(C24,'Source of Lists  '!C$3:D$7,2,FALSE)</f>
        <v>4</v>
      </c>
      <c r="G24" s="38"/>
      <c r="H24" s="39"/>
      <c r="I24" s="30"/>
    </row>
    <row r="25" spans="1:11" s="1" customFormat="1" ht="44.25" customHeight="1" x14ac:dyDescent="0.25">
      <c r="A25" s="46">
        <v>2</v>
      </c>
      <c r="B25" s="47" t="s">
        <v>24</v>
      </c>
      <c r="C25" s="48" t="s">
        <v>8</v>
      </c>
      <c r="D25" s="49" t="s">
        <v>0</v>
      </c>
      <c r="E25" s="49" t="s">
        <v>49</v>
      </c>
      <c r="F25" s="46">
        <f>SUBTOTAL(109,F26:F40)</f>
        <v>60</v>
      </c>
      <c r="G25" s="46">
        <f>SUBTOTAL(102,F26:F40)*4</f>
        <v>60</v>
      </c>
      <c r="H25" s="50">
        <f>IF(ISERROR(F25/G25),"N/A",(F25/G25))</f>
        <v>1</v>
      </c>
      <c r="I25" s="49" t="s">
        <v>50</v>
      </c>
    </row>
    <row r="26" spans="1:11" s="1" customFormat="1" ht="45" x14ac:dyDescent="0.25">
      <c r="A26" s="21">
        <v>2.1</v>
      </c>
      <c r="B26" s="28" t="s">
        <v>26</v>
      </c>
      <c r="C26" s="23" t="s">
        <v>88</v>
      </c>
      <c r="D26" s="7" t="s">
        <v>66</v>
      </c>
      <c r="E26" s="29"/>
      <c r="F26" s="25">
        <f>VLOOKUP(C26,'Source of Lists  '!C$3:D$7,2,FALSE)</f>
        <v>4</v>
      </c>
      <c r="G26" s="32"/>
      <c r="H26" s="33"/>
      <c r="I26" s="26" t="s">
        <v>7</v>
      </c>
      <c r="K26" s="3"/>
    </row>
    <row r="27" spans="1:11" s="1" customFormat="1" ht="30" x14ac:dyDescent="0.25">
      <c r="A27" s="21">
        <v>2.2000000000000002</v>
      </c>
      <c r="B27" s="28" t="s">
        <v>27</v>
      </c>
      <c r="C27" s="23" t="s">
        <v>88</v>
      </c>
      <c r="D27" s="7" t="s">
        <v>67</v>
      </c>
      <c r="E27" s="29"/>
      <c r="F27" s="25">
        <f>VLOOKUP(C27,'Source of Lists  '!C$3:D$7,2,FALSE)</f>
        <v>4</v>
      </c>
      <c r="G27" s="34"/>
      <c r="H27" s="35"/>
      <c r="I27" s="27"/>
      <c r="K27" s="3"/>
    </row>
    <row r="28" spans="1:11" ht="45" x14ac:dyDescent="0.25">
      <c r="A28" s="21">
        <v>2.2999999999999998</v>
      </c>
      <c r="B28" s="28" t="s">
        <v>28</v>
      </c>
      <c r="C28" s="23" t="s">
        <v>88</v>
      </c>
      <c r="D28" s="7" t="s">
        <v>51</v>
      </c>
      <c r="E28" s="29"/>
      <c r="F28" s="25">
        <f>VLOOKUP(C28,'Source of Lists  '!C$3:D$7,2,FALSE)</f>
        <v>4</v>
      </c>
      <c r="G28" s="36"/>
      <c r="H28" s="37"/>
      <c r="I28" s="30"/>
    </row>
    <row r="29" spans="1:11" ht="45" x14ac:dyDescent="0.25">
      <c r="A29" s="21">
        <v>2.4</v>
      </c>
      <c r="B29" s="28" t="s">
        <v>29</v>
      </c>
      <c r="C29" s="23" t="s">
        <v>88</v>
      </c>
      <c r="D29" s="7" t="s">
        <v>68</v>
      </c>
      <c r="E29" s="29"/>
      <c r="F29" s="25">
        <f>VLOOKUP(C29,'Source of Lists  '!C$3:D$7,2,FALSE)</f>
        <v>4</v>
      </c>
      <c r="G29" s="36"/>
      <c r="H29" s="37"/>
      <c r="I29" s="30"/>
    </row>
    <row r="30" spans="1:11" ht="45" x14ac:dyDescent="0.25">
      <c r="A30" s="21">
        <v>2.5</v>
      </c>
      <c r="B30" s="28" t="s">
        <v>30</v>
      </c>
      <c r="C30" s="23" t="s">
        <v>88</v>
      </c>
      <c r="D30" s="7" t="s">
        <v>69</v>
      </c>
      <c r="E30" s="29"/>
      <c r="F30" s="25">
        <f>VLOOKUP(C30,'Source of Lists  '!C$3:D$7,2,FALSE)</f>
        <v>4</v>
      </c>
      <c r="G30" s="36"/>
      <c r="H30" s="37"/>
      <c r="I30" s="30"/>
    </row>
    <row r="31" spans="1:11" ht="30" x14ac:dyDescent="0.25">
      <c r="A31" s="21">
        <v>2.6</v>
      </c>
      <c r="B31" s="28" t="s">
        <v>31</v>
      </c>
      <c r="C31" s="23" t="s">
        <v>88</v>
      </c>
      <c r="D31" s="7" t="s">
        <v>70</v>
      </c>
      <c r="E31" s="29"/>
      <c r="F31" s="25">
        <f>VLOOKUP(C31,'Source of Lists  '!C$3:D$7,2,FALSE)</f>
        <v>4</v>
      </c>
      <c r="G31" s="36"/>
      <c r="H31" s="37"/>
      <c r="I31" s="30"/>
    </row>
    <row r="32" spans="1:11" ht="30" x14ac:dyDescent="0.25">
      <c r="A32" s="21">
        <v>2.7</v>
      </c>
      <c r="B32" s="28" t="s">
        <v>32</v>
      </c>
      <c r="C32" s="23" t="s">
        <v>88</v>
      </c>
      <c r="D32" s="7" t="s">
        <v>51</v>
      </c>
      <c r="E32" s="29"/>
      <c r="F32" s="25">
        <f>VLOOKUP(C32,'Source of Lists  '!C$3:D$7,2,FALSE)</f>
        <v>4</v>
      </c>
      <c r="G32" s="36"/>
      <c r="H32" s="37"/>
      <c r="I32" s="30"/>
    </row>
    <row r="33" spans="1:9" ht="45" x14ac:dyDescent="0.25">
      <c r="A33" s="21">
        <v>2.8</v>
      </c>
      <c r="B33" s="28" t="s">
        <v>33</v>
      </c>
      <c r="C33" s="23" t="s">
        <v>88</v>
      </c>
      <c r="D33" s="7" t="s">
        <v>71</v>
      </c>
      <c r="E33" s="29"/>
      <c r="F33" s="25">
        <f>VLOOKUP(C33,'Source of Lists  '!C$3:D$7,2,FALSE)</f>
        <v>4</v>
      </c>
      <c r="G33" s="36"/>
      <c r="H33" s="37"/>
      <c r="I33" s="30"/>
    </row>
    <row r="34" spans="1:9" ht="60" x14ac:dyDescent="0.25">
      <c r="A34" s="21">
        <v>2.9</v>
      </c>
      <c r="B34" s="28" t="s">
        <v>34</v>
      </c>
      <c r="C34" s="23" t="s">
        <v>88</v>
      </c>
      <c r="D34" s="7" t="s">
        <v>60</v>
      </c>
      <c r="E34" s="29"/>
      <c r="F34" s="25">
        <f>VLOOKUP(C34,'Source of Lists  '!C$3:D$7,2,FALSE)</f>
        <v>4</v>
      </c>
      <c r="G34" s="36"/>
      <c r="H34" s="37"/>
      <c r="I34" s="30"/>
    </row>
    <row r="35" spans="1:9" ht="45" x14ac:dyDescent="0.25">
      <c r="A35" s="31" t="s">
        <v>53</v>
      </c>
      <c r="B35" s="28" t="s">
        <v>35</v>
      </c>
      <c r="C35" s="23" t="s">
        <v>88</v>
      </c>
      <c r="D35" s="7" t="s">
        <v>72</v>
      </c>
      <c r="E35" s="29"/>
      <c r="F35" s="25">
        <f>VLOOKUP(C35,'Source of Lists  '!C$3:D$7,2,FALSE)</f>
        <v>4</v>
      </c>
      <c r="G35" s="36"/>
      <c r="H35" s="37"/>
      <c r="I35" s="30"/>
    </row>
    <row r="36" spans="1:9" ht="45" x14ac:dyDescent="0.25">
      <c r="A36" s="21">
        <v>2.11</v>
      </c>
      <c r="B36" s="28" t="s">
        <v>36</v>
      </c>
      <c r="C36" s="23" t="s">
        <v>88</v>
      </c>
      <c r="D36" s="7" t="s">
        <v>73</v>
      </c>
      <c r="E36" s="29"/>
      <c r="F36" s="25">
        <f>VLOOKUP(C36,'Source of Lists  '!C$3:D$7,2,FALSE)</f>
        <v>4</v>
      </c>
      <c r="G36" s="36"/>
      <c r="H36" s="37"/>
      <c r="I36" s="30"/>
    </row>
    <row r="37" spans="1:9" ht="30" x14ac:dyDescent="0.25">
      <c r="A37" s="21">
        <v>2.12</v>
      </c>
      <c r="B37" s="28" t="s">
        <v>85</v>
      </c>
      <c r="C37" s="23" t="s">
        <v>88</v>
      </c>
      <c r="D37" s="7" t="s">
        <v>86</v>
      </c>
      <c r="E37" s="29"/>
      <c r="F37" s="25">
        <f>VLOOKUP(C37,'Source of Lists  '!C$3:D$7,2,FALSE)</f>
        <v>4</v>
      </c>
      <c r="G37" s="36"/>
      <c r="H37" s="37"/>
      <c r="I37" s="30"/>
    </row>
    <row r="38" spans="1:9" ht="45" x14ac:dyDescent="0.25">
      <c r="A38" s="21">
        <v>2.13</v>
      </c>
      <c r="B38" s="28" t="s">
        <v>37</v>
      </c>
      <c r="C38" s="23" t="s">
        <v>88</v>
      </c>
      <c r="D38" s="7" t="s">
        <v>74</v>
      </c>
      <c r="E38" s="29"/>
      <c r="F38" s="25">
        <f>VLOOKUP(C38,'Source of Lists  '!C$3:D$7,2,FALSE)</f>
        <v>4</v>
      </c>
      <c r="G38" s="36"/>
      <c r="H38" s="37"/>
      <c r="I38" s="30"/>
    </row>
    <row r="39" spans="1:9" ht="45" x14ac:dyDescent="0.25">
      <c r="A39" s="21">
        <v>2.14</v>
      </c>
      <c r="B39" s="28" t="s">
        <v>38</v>
      </c>
      <c r="C39" s="23" t="s">
        <v>88</v>
      </c>
      <c r="D39" s="7" t="s">
        <v>75</v>
      </c>
      <c r="E39" s="29"/>
      <c r="F39" s="25">
        <f>VLOOKUP(C39,'Source of Lists  '!C$3:D$7,2,FALSE)</f>
        <v>4</v>
      </c>
      <c r="G39" s="36"/>
      <c r="H39" s="37"/>
      <c r="I39" s="30"/>
    </row>
    <row r="40" spans="1:9" ht="45" x14ac:dyDescent="0.25">
      <c r="A40" s="21">
        <v>2.15</v>
      </c>
      <c r="B40" s="28" t="s">
        <v>39</v>
      </c>
      <c r="C40" s="23" t="s">
        <v>88</v>
      </c>
      <c r="D40" s="7" t="s">
        <v>76</v>
      </c>
      <c r="E40" s="29"/>
      <c r="F40" s="25">
        <f>VLOOKUP(C40,'Source of Lists  '!C$3:D$7,2,FALSE)</f>
        <v>4</v>
      </c>
      <c r="G40" s="38"/>
      <c r="H40" s="39"/>
      <c r="I40" s="30"/>
    </row>
    <row r="41" spans="1:9" ht="48.75" customHeight="1" x14ac:dyDescent="0.25">
      <c r="A41" s="46">
        <v>3</v>
      </c>
      <c r="B41" s="47" t="s">
        <v>25</v>
      </c>
      <c r="C41" s="48" t="s">
        <v>8</v>
      </c>
      <c r="D41" s="49" t="s">
        <v>0</v>
      </c>
      <c r="E41" s="49" t="s">
        <v>49</v>
      </c>
      <c r="F41" s="46">
        <f>SUBTOTAL(109,F42:F51)</f>
        <v>40</v>
      </c>
      <c r="G41" s="46">
        <f>SUBTOTAL(102,F42:F51)*4</f>
        <v>40</v>
      </c>
      <c r="H41" s="50">
        <f>IF(ISERROR(F41/G41),"N/A",(F41/G41))</f>
        <v>1</v>
      </c>
      <c r="I41" s="49" t="s">
        <v>50</v>
      </c>
    </row>
    <row r="42" spans="1:9" ht="45" x14ac:dyDescent="0.25">
      <c r="A42" s="21">
        <v>3.1</v>
      </c>
      <c r="B42" s="28" t="s">
        <v>40</v>
      </c>
      <c r="C42" s="23" t="s">
        <v>88</v>
      </c>
      <c r="D42" s="7" t="s">
        <v>77</v>
      </c>
      <c r="E42" s="29"/>
      <c r="F42" s="25">
        <f>VLOOKUP(C42,'Source of Lists  '!C$3:D$7,2,FALSE)</f>
        <v>4</v>
      </c>
      <c r="G42" s="32"/>
      <c r="H42" s="33"/>
      <c r="I42" s="26" t="s">
        <v>7</v>
      </c>
    </row>
    <row r="43" spans="1:9" ht="45" x14ac:dyDescent="0.25">
      <c r="A43" s="21">
        <v>3.2</v>
      </c>
      <c r="B43" s="28" t="s">
        <v>41</v>
      </c>
      <c r="C43" s="23" t="s">
        <v>88</v>
      </c>
      <c r="D43" s="7" t="s">
        <v>74</v>
      </c>
      <c r="E43" s="29"/>
      <c r="F43" s="25">
        <f>VLOOKUP(C43,'Source of Lists  '!C$3:D$7,2,FALSE)</f>
        <v>4</v>
      </c>
      <c r="G43" s="34"/>
      <c r="H43" s="35"/>
      <c r="I43" s="27"/>
    </row>
    <row r="44" spans="1:9" ht="60" x14ac:dyDescent="0.25">
      <c r="A44" s="21">
        <v>3.3</v>
      </c>
      <c r="B44" s="28" t="s">
        <v>42</v>
      </c>
      <c r="C44" s="23" t="s">
        <v>88</v>
      </c>
      <c r="D44" s="7" t="s">
        <v>74</v>
      </c>
      <c r="E44" s="29"/>
      <c r="F44" s="25">
        <f>VLOOKUP(C44,'Source of Lists  '!C$3:D$7,2,FALSE)</f>
        <v>4</v>
      </c>
      <c r="G44" s="36"/>
      <c r="H44" s="37"/>
      <c r="I44" s="30"/>
    </row>
    <row r="45" spans="1:9" ht="45" x14ac:dyDescent="0.25">
      <c r="A45" s="21">
        <v>3.4</v>
      </c>
      <c r="B45" s="28" t="s">
        <v>43</v>
      </c>
      <c r="C45" s="23" t="s">
        <v>88</v>
      </c>
      <c r="D45" s="7" t="s">
        <v>74</v>
      </c>
      <c r="E45" s="29"/>
      <c r="F45" s="25">
        <f>VLOOKUP(C45,'Source of Lists  '!C$3:D$7,2,FALSE)</f>
        <v>4</v>
      </c>
      <c r="G45" s="36"/>
      <c r="H45" s="37"/>
      <c r="I45" s="30"/>
    </row>
    <row r="46" spans="1:9" ht="90.75" customHeight="1" x14ac:dyDescent="0.25">
      <c r="A46" s="21">
        <v>3.5</v>
      </c>
      <c r="B46" s="28" t="s">
        <v>44</v>
      </c>
      <c r="C46" s="23" t="s">
        <v>88</v>
      </c>
      <c r="D46" s="7" t="s">
        <v>74</v>
      </c>
      <c r="E46" s="29"/>
      <c r="F46" s="25">
        <f>VLOOKUP(C46,'Source of Lists  '!C$3:D$7,2,FALSE)</f>
        <v>4</v>
      </c>
      <c r="G46" s="36"/>
      <c r="H46" s="37"/>
      <c r="I46" s="30"/>
    </row>
    <row r="47" spans="1:9" ht="45" x14ac:dyDescent="0.25">
      <c r="A47" s="21">
        <v>3.6</v>
      </c>
      <c r="B47" s="28" t="s">
        <v>45</v>
      </c>
      <c r="C47" s="23" t="s">
        <v>88</v>
      </c>
      <c r="D47" s="7" t="s">
        <v>78</v>
      </c>
      <c r="E47" s="29"/>
      <c r="F47" s="25">
        <f>VLOOKUP(C47,'Source of Lists  '!C$3:D$7,2,FALSE)</f>
        <v>4</v>
      </c>
      <c r="G47" s="36"/>
      <c r="H47" s="37"/>
      <c r="I47" s="30"/>
    </row>
    <row r="48" spans="1:9" ht="45" x14ac:dyDescent="0.25">
      <c r="A48" s="21">
        <v>3.7</v>
      </c>
      <c r="B48" s="28" t="s">
        <v>46</v>
      </c>
      <c r="C48" s="23" t="s">
        <v>88</v>
      </c>
      <c r="D48" s="7" t="s">
        <v>51</v>
      </c>
      <c r="E48" s="29"/>
      <c r="F48" s="25">
        <f>VLOOKUP(C48,'Source of Lists  '!C$3:D$7,2,FALSE)</f>
        <v>4</v>
      </c>
      <c r="G48" s="36"/>
      <c r="H48" s="37"/>
      <c r="I48" s="30"/>
    </row>
    <row r="49" spans="1:9" ht="30" x14ac:dyDescent="0.25">
      <c r="A49" s="21">
        <v>3.8</v>
      </c>
      <c r="B49" s="28" t="s">
        <v>79</v>
      </c>
      <c r="C49" s="23" t="s">
        <v>88</v>
      </c>
      <c r="D49" s="7"/>
      <c r="E49" s="29"/>
      <c r="F49" s="25">
        <f>VLOOKUP(C49,'Source of Lists  '!C$3:D$7,2,FALSE)</f>
        <v>4</v>
      </c>
      <c r="G49" s="36"/>
      <c r="H49" s="37"/>
      <c r="I49" s="30"/>
    </row>
    <row r="50" spans="1:9" ht="45" x14ac:dyDescent="0.25">
      <c r="A50" s="21">
        <v>3.9</v>
      </c>
      <c r="B50" s="28" t="s">
        <v>47</v>
      </c>
      <c r="C50" s="23" t="s">
        <v>88</v>
      </c>
      <c r="D50" s="7" t="s">
        <v>51</v>
      </c>
      <c r="E50" s="29"/>
      <c r="F50" s="25">
        <f>VLOOKUP(C50,'Source of Lists  '!C$3:D$7,2,FALSE)</f>
        <v>4</v>
      </c>
      <c r="G50" s="36"/>
      <c r="H50" s="37"/>
      <c r="I50" s="30"/>
    </row>
    <row r="51" spans="1:9" ht="45" x14ac:dyDescent="0.25">
      <c r="A51" s="51">
        <v>3.1</v>
      </c>
      <c r="B51" s="28" t="s">
        <v>48</v>
      </c>
      <c r="C51" s="23" t="s">
        <v>88</v>
      </c>
      <c r="D51" s="7" t="s">
        <v>51</v>
      </c>
      <c r="E51" s="29"/>
      <c r="F51" s="25">
        <f>VLOOKUP(C51,'Source of Lists  '!C$3:D$7,2,FALSE)</f>
        <v>4</v>
      </c>
      <c r="G51" s="38"/>
      <c r="H51" s="39"/>
      <c r="I51" s="30"/>
    </row>
  </sheetData>
  <mergeCells count="2">
    <mergeCell ref="A1:I1"/>
    <mergeCell ref="B2:I2"/>
  </mergeCells>
  <conditionalFormatting sqref="F11:F24">
    <cfRule type="cellIs" dxfId="15" priority="21" operator="equal">
      <formula>4</formula>
    </cfRule>
    <cfRule type="cellIs" dxfId="14" priority="22" operator="equal">
      <formula>3</formula>
    </cfRule>
    <cfRule type="cellIs" dxfId="13" priority="23" operator="equal">
      <formula>2</formula>
    </cfRule>
    <cfRule type="cellIs" dxfId="12" priority="24" operator="equal">
      <formula>0</formula>
    </cfRule>
  </conditionalFormatting>
  <conditionalFormatting sqref="F26:F40">
    <cfRule type="cellIs" dxfId="11" priority="5" operator="equal">
      <formula>4</formula>
    </cfRule>
    <cfRule type="cellIs" dxfId="10" priority="6" operator="equal">
      <formula>3</formula>
    </cfRule>
    <cfRule type="cellIs" dxfId="9" priority="7" operator="equal">
      <formula>2</formula>
    </cfRule>
    <cfRule type="cellIs" dxfId="8" priority="8" operator="equal">
      <formula>0</formula>
    </cfRule>
  </conditionalFormatting>
  <conditionalFormatting sqref="F42:F51">
    <cfRule type="cellIs" dxfId="7" priority="1" operator="equal">
      <formula>4</formula>
    </cfRule>
    <cfRule type="cellIs" dxfId="6" priority="2" operator="equal">
      <formula>3</formula>
    </cfRule>
    <cfRule type="cellIs" dxfId="5" priority="3" operator="equal">
      <formula>2</formula>
    </cfRule>
    <cfRule type="cellIs" dxfId="4" priority="4" operator="equal">
      <formula>0</formula>
    </cfRule>
  </conditionalFormatting>
  <dataValidations count="1">
    <dataValidation type="list" allowBlank="1" showInputMessage="1" showErrorMessage="1" sqref="C5:C9">
      <formula1>$C$2:$C$7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 of Lists  '!$C$3:$C$7</xm:f>
          </x14:formula1>
          <xm:sqref>C26:C40 C11:C24 C42:C51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C19" sqref="C19:C25"/>
    </sheetView>
  </sheetViews>
  <sheetFormatPr defaultRowHeight="15" x14ac:dyDescent="0.25"/>
  <cols>
    <col min="2" max="2" width="57.42578125" style="4" customWidth="1"/>
    <col min="3" max="3" width="34" customWidth="1"/>
    <col min="4" max="5" width="40.140625" customWidth="1"/>
    <col min="6" max="6" width="15.28515625" customWidth="1"/>
    <col min="7" max="7" width="15.85546875" customWidth="1"/>
    <col min="8" max="8" width="12.5703125" customWidth="1"/>
    <col min="9" max="9" width="53" customWidth="1"/>
  </cols>
  <sheetData>
    <row r="1" spans="1:9" ht="28.5" x14ac:dyDescent="0.45">
      <c r="A1" s="54" t="s">
        <v>59</v>
      </c>
      <c r="B1" s="54"/>
      <c r="C1" s="54"/>
      <c r="D1" s="54"/>
      <c r="E1" s="54"/>
      <c r="F1" s="54"/>
      <c r="G1" s="54"/>
      <c r="H1" s="54"/>
      <c r="I1" s="54"/>
    </row>
    <row r="2" spans="1:9" ht="276.75" customHeight="1" x14ac:dyDescent="0.25">
      <c r="A2" s="53"/>
      <c r="B2" s="55" t="s">
        <v>96</v>
      </c>
      <c r="C2" s="55"/>
      <c r="D2" s="55"/>
      <c r="E2" s="55"/>
      <c r="F2" s="55"/>
      <c r="G2" s="55"/>
      <c r="H2" s="55"/>
      <c r="I2" s="55"/>
    </row>
    <row r="3" spans="1:9" ht="270" x14ac:dyDescent="0.25">
      <c r="A3" s="53"/>
      <c r="B3" s="52" t="s">
        <v>87</v>
      </c>
      <c r="C3" s="53"/>
      <c r="D3" s="53"/>
      <c r="E3" s="53"/>
      <c r="F3" s="53"/>
      <c r="G3" s="53"/>
      <c r="H3" s="53"/>
      <c r="I3" s="53"/>
    </row>
    <row r="4" spans="1:9" ht="42" x14ac:dyDescent="0.25">
      <c r="A4" s="53"/>
      <c r="B4" s="15" t="s">
        <v>80</v>
      </c>
      <c r="C4" s="15" t="s">
        <v>56</v>
      </c>
      <c r="D4" s="15" t="s">
        <v>55</v>
      </c>
      <c r="E4" s="53"/>
      <c r="F4" s="53"/>
      <c r="G4" s="53"/>
      <c r="H4" s="53"/>
      <c r="I4" s="53"/>
    </row>
    <row r="5" spans="1:9" ht="69.75" x14ac:dyDescent="0.25">
      <c r="A5" s="40"/>
      <c r="B5" s="6" t="s">
        <v>58</v>
      </c>
      <c r="C5" s="7" t="s">
        <v>4</v>
      </c>
      <c r="D5" s="8"/>
      <c r="E5" s="41"/>
      <c r="F5" s="14" t="s">
        <v>9</v>
      </c>
      <c r="G5" s="14" t="s">
        <v>1</v>
      </c>
      <c r="H5" s="14" t="s">
        <v>52</v>
      </c>
      <c r="I5" s="40"/>
    </row>
    <row r="6" spans="1:9" ht="60" x14ac:dyDescent="0.25">
      <c r="A6" s="40"/>
      <c r="B6" s="6" t="s">
        <v>97</v>
      </c>
      <c r="C6" s="7" t="s">
        <v>5</v>
      </c>
      <c r="D6" s="9"/>
      <c r="E6" s="41"/>
      <c r="F6" s="12">
        <f>SUM(F10,F18,F26)</f>
        <v>60</v>
      </c>
      <c r="G6" s="12">
        <f>SUM(G10,G18,G26)</f>
        <v>60</v>
      </c>
      <c r="H6" s="13">
        <f>F6/G6</f>
        <v>1</v>
      </c>
      <c r="I6" s="40"/>
    </row>
    <row r="7" spans="1:9" ht="75" x14ac:dyDescent="0.25">
      <c r="A7" s="40"/>
      <c r="B7" s="6" t="s">
        <v>98</v>
      </c>
      <c r="C7" s="7" t="s">
        <v>6</v>
      </c>
      <c r="D7" s="10"/>
      <c r="E7" s="41"/>
      <c r="F7" s="42"/>
      <c r="G7" s="42"/>
      <c r="H7" s="42"/>
      <c r="I7" s="40"/>
    </row>
    <row r="8" spans="1:9" ht="60" x14ac:dyDescent="0.25">
      <c r="A8" s="40"/>
      <c r="B8" s="6" t="s">
        <v>99</v>
      </c>
      <c r="C8" s="7" t="s">
        <v>2</v>
      </c>
      <c r="D8" s="11"/>
      <c r="E8" s="41"/>
      <c r="F8" s="40"/>
      <c r="G8" s="40"/>
      <c r="H8" s="40"/>
      <c r="I8" s="40"/>
    </row>
    <row r="9" spans="1:9" x14ac:dyDescent="0.25">
      <c r="A9" s="40"/>
      <c r="B9" s="43"/>
      <c r="C9" s="44"/>
      <c r="D9" s="45"/>
      <c r="E9" s="41"/>
      <c r="F9" s="40"/>
      <c r="G9" s="40"/>
      <c r="H9" s="40"/>
      <c r="I9" s="40"/>
    </row>
    <row r="10" spans="1:9" ht="30" x14ac:dyDescent="0.25">
      <c r="A10" s="16">
        <v>1</v>
      </c>
      <c r="B10" s="17" t="s">
        <v>10</v>
      </c>
      <c r="C10" s="18" t="s">
        <v>8</v>
      </c>
      <c r="D10" s="19" t="s">
        <v>0</v>
      </c>
      <c r="E10" s="19" t="s">
        <v>49</v>
      </c>
      <c r="F10" s="16">
        <f>SUBTOTAL(109,F11:F17)</f>
        <v>28</v>
      </c>
      <c r="G10" s="16">
        <f>SUBTOTAL(102,F11:F17)*4</f>
        <v>28</v>
      </c>
      <c r="H10" s="20">
        <f>IF(ISERROR(F10/G10),"N/A",(F10/G10))</f>
        <v>1</v>
      </c>
      <c r="I10" s="19" t="s">
        <v>50</v>
      </c>
    </row>
    <row r="11" spans="1:9" ht="45" x14ac:dyDescent="0.25">
      <c r="A11" s="21">
        <v>1.1000000000000001</v>
      </c>
      <c r="B11" s="22" t="s">
        <v>92</v>
      </c>
      <c r="C11" s="23" t="s">
        <v>88</v>
      </c>
      <c r="D11" s="7" t="s">
        <v>93</v>
      </c>
      <c r="E11" s="24"/>
      <c r="F11" s="25">
        <f>VLOOKUP(C11,'Source of Lists  '!C$3:D$7,2,FALSE)</f>
        <v>4</v>
      </c>
      <c r="G11" s="32"/>
      <c r="H11" s="33"/>
      <c r="I11" s="26" t="s">
        <v>7</v>
      </c>
    </row>
    <row r="12" spans="1:9" ht="30" x14ac:dyDescent="0.25">
      <c r="A12" s="21"/>
      <c r="B12" s="22" t="s">
        <v>83</v>
      </c>
      <c r="C12" s="23" t="s">
        <v>88</v>
      </c>
      <c r="D12" s="7" t="s">
        <v>84</v>
      </c>
      <c r="E12" s="24"/>
      <c r="F12" s="25">
        <f>VLOOKUP(C12,'Source of Lists  '!C$3:D$7,2,FALSE)</f>
        <v>4</v>
      </c>
      <c r="G12" s="34"/>
      <c r="H12" s="35"/>
      <c r="I12" s="26"/>
    </row>
    <row r="13" spans="1:9" ht="30" x14ac:dyDescent="0.25">
      <c r="A13" s="21">
        <v>1.2</v>
      </c>
      <c r="B13" s="22" t="s">
        <v>11</v>
      </c>
      <c r="C13" s="23" t="s">
        <v>88</v>
      </c>
      <c r="D13" s="7" t="s">
        <v>60</v>
      </c>
      <c r="E13" s="24"/>
      <c r="F13" s="25">
        <f>VLOOKUP(C13,'Source of Lists  '!C$3:D$7,2,FALSE)</f>
        <v>4</v>
      </c>
      <c r="G13" s="34"/>
      <c r="H13" s="35"/>
      <c r="I13" s="27"/>
    </row>
    <row r="14" spans="1:9" ht="30" x14ac:dyDescent="0.25">
      <c r="A14" s="21">
        <v>1.3</v>
      </c>
      <c r="B14" s="28" t="s">
        <v>12</v>
      </c>
      <c r="C14" s="23" t="s">
        <v>88</v>
      </c>
      <c r="D14" s="7" t="s">
        <v>51</v>
      </c>
      <c r="E14" s="29"/>
      <c r="F14" s="25">
        <f>VLOOKUP(C14,'Source of Lists  '!C$3:D$7,2,FALSE)</f>
        <v>4</v>
      </c>
      <c r="G14" s="36"/>
      <c r="H14" s="37"/>
      <c r="I14" s="30"/>
    </row>
    <row r="15" spans="1:9" ht="45" x14ac:dyDescent="0.25">
      <c r="A15" s="21">
        <v>1.4</v>
      </c>
      <c r="B15" s="28" t="s">
        <v>13</v>
      </c>
      <c r="C15" s="23" t="s">
        <v>88</v>
      </c>
      <c r="D15" s="7" t="s">
        <v>61</v>
      </c>
      <c r="E15" s="29"/>
      <c r="F15" s="25">
        <f>VLOOKUP(C15,'Source of Lists  '!C$3:D$7,2,FALSE)</f>
        <v>4</v>
      </c>
      <c r="G15" s="36"/>
      <c r="H15" s="37"/>
      <c r="I15" s="30"/>
    </row>
    <row r="16" spans="1:9" ht="45" x14ac:dyDescent="0.25">
      <c r="A16" s="21">
        <v>1.1200000000000001</v>
      </c>
      <c r="B16" s="28" t="s">
        <v>22</v>
      </c>
      <c r="C16" s="23" t="s">
        <v>88</v>
      </c>
      <c r="D16" s="7" t="s">
        <v>51</v>
      </c>
      <c r="E16" s="29"/>
      <c r="F16" s="25">
        <f>VLOOKUP(C16,'Source of Lists  '!C$3:D$7,2,FALSE)</f>
        <v>4</v>
      </c>
      <c r="G16" s="36"/>
      <c r="H16" s="37"/>
      <c r="I16" s="30"/>
    </row>
    <row r="17" spans="1:9" ht="45" x14ac:dyDescent="0.25">
      <c r="A17" s="21">
        <v>1.1299999999999999</v>
      </c>
      <c r="B17" s="28" t="s">
        <v>23</v>
      </c>
      <c r="C17" s="23" t="s">
        <v>88</v>
      </c>
      <c r="D17" s="7" t="s">
        <v>65</v>
      </c>
      <c r="E17" s="29"/>
      <c r="F17" s="25">
        <f>VLOOKUP(C17,'Source of Lists  '!C$3:D$7,2,FALSE)</f>
        <v>4</v>
      </c>
      <c r="G17" s="38"/>
      <c r="H17" s="39"/>
      <c r="I17" s="30"/>
    </row>
    <row r="18" spans="1:9" ht="30" x14ac:dyDescent="0.25">
      <c r="A18" s="46">
        <v>2</v>
      </c>
      <c r="B18" s="47" t="s">
        <v>24</v>
      </c>
      <c r="C18" s="48" t="s">
        <v>8</v>
      </c>
      <c r="D18" s="49" t="s">
        <v>0</v>
      </c>
      <c r="E18" s="49" t="s">
        <v>49</v>
      </c>
      <c r="F18" s="46">
        <f>SUBTOTAL(109,F19:F25)</f>
        <v>28</v>
      </c>
      <c r="G18" s="46">
        <f>SUBTOTAL(102,F19:F25)*4</f>
        <v>28</v>
      </c>
      <c r="H18" s="50">
        <f>IF(ISERROR(F18/G18),"N/A",(F18/G18))</f>
        <v>1</v>
      </c>
      <c r="I18" s="49" t="s">
        <v>50</v>
      </c>
    </row>
    <row r="19" spans="1:9" ht="30" x14ac:dyDescent="0.25">
      <c r="A19" s="21">
        <v>2.6</v>
      </c>
      <c r="B19" s="28" t="s">
        <v>31</v>
      </c>
      <c r="C19" s="23" t="s">
        <v>88</v>
      </c>
      <c r="D19" s="7" t="s">
        <v>70</v>
      </c>
      <c r="E19" s="29"/>
      <c r="F19" s="25">
        <f>VLOOKUP(C19,'Source of Lists  '!C$3:D$7,2,FALSE)</f>
        <v>4</v>
      </c>
      <c r="G19" s="36"/>
      <c r="H19" s="37"/>
      <c r="I19" s="30"/>
    </row>
    <row r="20" spans="1:9" ht="45" x14ac:dyDescent="0.25">
      <c r="A20" s="21">
        <v>2.8</v>
      </c>
      <c r="B20" s="28" t="s">
        <v>33</v>
      </c>
      <c r="C20" s="23" t="s">
        <v>88</v>
      </c>
      <c r="D20" s="7" t="s">
        <v>71</v>
      </c>
      <c r="E20" s="29"/>
      <c r="F20" s="25">
        <f>VLOOKUP(C20,'Source of Lists  '!C$3:D$7,2,FALSE)</f>
        <v>4</v>
      </c>
      <c r="G20" s="36"/>
      <c r="H20" s="37"/>
      <c r="I20" s="30"/>
    </row>
    <row r="21" spans="1:9" ht="60" x14ac:dyDescent="0.25">
      <c r="A21" s="21">
        <v>2.9</v>
      </c>
      <c r="B21" s="28" t="s">
        <v>34</v>
      </c>
      <c r="C21" s="23" t="s">
        <v>88</v>
      </c>
      <c r="D21" s="7" t="s">
        <v>60</v>
      </c>
      <c r="E21" s="29"/>
      <c r="F21" s="25">
        <f>VLOOKUP(C21,'Source of Lists  '!C$3:D$7,2,FALSE)</f>
        <v>4</v>
      </c>
      <c r="G21" s="36"/>
      <c r="H21" s="37"/>
      <c r="I21" s="30"/>
    </row>
    <row r="22" spans="1:9" ht="45" x14ac:dyDescent="0.25">
      <c r="A22" s="31" t="s">
        <v>53</v>
      </c>
      <c r="B22" s="28" t="s">
        <v>35</v>
      </c>
      <c r="C22" s="23" t="s">
        <v>88</v>
      </c>
      <c r="D22" s="7" t="s">
        <v>72</v>
      </c>
      <c r="E22" s="29"/>
      <c r="F22" s="25">
        <f>VLOOKUP(C22,'Source of Lists  '!C$3:D$7,2,FALSE)</f>
        <v>4</v>
      </c>
      <c r="G22" s="36"/>
      <c r="H22" s="37"/>
      <c r="I22" s="30"/>
    </row>
    <row r="23" spans="1:9" ht="45" x14ac:dyDescent="0.25">
      <c r="A23" s="21">
        <v>2.11</v>
      </c>
      <c r="B23" s="28" t="s">
        <v>36</v>
      </c>
      <c r="C23" s="23" t="s">
        <v>88</v>
      </c>
      <c r="D23" s="7" t="s">
        <v>73</v>
      </c>
      <c r="E23" s="29"/>
      <c r="F23" s="25">
        <f>VLOOKUP(C23,'Source of Lists  '!C$3:D$7,2,FALSE)</f>
        <v>4</v>
      </c>
      <c r="G23" s="36"/>
      <c r="H23" s="37"/>
      <c r="I23" s="30"/>
    </row>
    <row r="24" spans="1:9" ht="30" x14ac:dyDescent="0.25">
      <c r="A24" s="21">
        <v>2.12</v>
      </c>
      <c r="B24" s="28" t="s">
        <v>85</v>
      </c>
      <c r="C24" s="23" t="s">
        <v>88</v>
      </c>
      <c r="D24" s="7" t="s">
        <v>86</v>
      </c>
      <c r="E24" s="29"/>
      <c r="F24" s="25">
        <f>VLOOKUP(C24,'Source of Lists  '!C$3:D$7,2,FALSE)</f>
        <v>4</v>
      </c>
      <c r="G24" s="36"/>
      <c r="H24" s="37"/>
      <c r="I24" s="30"/>
    </row>
    <row r="25" spans="1:9" ht="45" x14ac:dyDescent="0.25">
      <c r="A25" s="21">
        <v>2.15</v>
      </c>
      <c r="B25" s="28" t="s">
        <v>39</v>
      </c>
      <c r="C25" s="23" t="s">
        <v>88</v>
      </c>
      <c r="D25" s="7" t="s">
        <v>76</v>
      </c>
      <c r="E25" s="29"/>
      <c r="F25" s="25">
        <f>VLOOKUP(C25,'Source of Lists  '!C$3:D$7,2,FALSE)</f>
        <v>4</v>
      </c>
      <c r="G25" s="38"/>
      <c r="H25" s="39"/>
      <c r="I25" s="30"/>
    </row>
    <row r="26" spans="1:9" ht="30" x14ac:dyDescent="0.25">
      <c r="A26" s="46">
        <v>3</v>
      </c>
      <c r="B26" s="47" t="s">
        <v>25</v>
      </c>
      <c r="C26" s="48" t="s">
        <v>8</v>
      </c>
      <c r="D26" s="49" t="s">
        <v>0</v>
      </c>
      <c r="E26" s="49" t="s">
        <v>49</v>
      </c>
      <c r="F26" s="46">
        <f>SUBTOTAL(109,F27:F27)</f>
        <v>4</v>
      </c>
      <c r="G26" s="46">
        <f>SUBTOTAL(102,F27:F27)*4</f>
        <v>4</v>
      </c>
      <c r="H26" s="50">
        <f>IF(ISERROR(F26/G26),"N/A",(F26/G26))</f>
        <v>1</v>
      </c>
      <c r="I26" s="49" t="s">
        <v>50</v>
      </c>
    </row>
    <row r="27" spans="1:9" ht="45" x14ac:dyDescent="0.25">
      <c r="A27" s="21">
        <v>3.7</v>
      </c>
      <c r="B27" s="28" t="s">
        <v>94</v>
      </c>
      <c r="C27" s="23" t="s">
        <v>88</v>
      </c>
      <c r="D27" s="7" t="s">
        <v>95</v>
      </c>
      <c r="E27" s="29"/>
      <c r="F27" s="25">
        <f>VLOOKUP(C27,'Source of Lists  '!C$3:D$7,2,FALSE)</f>
        <v>4</v>
      </c>
      <c r="G27" s="36"/>
      <c r="H27" s="37"/>
      <c r="I27" s="30"/>
    </row>
  </sheetData>
  <mergeCells count="2">
    <mergeCell ref="A1:I1"/>
    <mergeCell ref="B2:I2"/>
  </mergeCells>
  <conditionalFormatting sqref="F11:F17 F27 F19:F25">
    <cfRule type="cellIs" dxfId="3" priority="1" operator="equal">
      <formula>4</formula>
    </cfRule>
    <cfRule type="cellIs" dxfId="2" priority="2" operator="equal">
      <formula>3</formula>
    </cfRule>
    <cfRule type="cellIs" dxfId="1" priority="3" operator="equal">
      <formula>2</formula>
    </cfRule>
    <cfRule type="cellIs" dxfId="0" priority="4" operator="equal">
      <formula>0</formula>
    </cfRule>
  </conditionalFormatting>
  <dataValidations count="1">
    <dataValidation type="list" allowBlank="1" showInputMessage="1" showErrorMessage="1" sqref="C5:C9">
      <formula1>$C$2:$C$7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 of Lists  '!$C$3:$C$7</xm:f>
          </x14:formula1>
          <xm:sqref>C11:C17 C27 C19:C25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7"/>
  <sheetViews>
    <sheetView workbookViewId="0">
      <selection activeCell="E13" sqref="E13"/>
    </sheetView>
  </sheetViews>
  <sheetFormatPr defaultRowHeight="15" x14ac:dyDescent="0.25"/>
  <cols>
    <col min="3" max="3" width="50.85546875" customWidth="1"/>
  </cols>
  <sheetData>
    <row r="2" spans="3:4" x14ac:dyDescent="0.25">
      <c r="C2" s="2"/>
    </row>
    <row r="3" spans="3:4" x14ac:dyDescent="0.25">
      <c r="C3" t="s">
        <v>88</v>
      </c>
      <c r="D3">
        <v>4</v>
      </c>
    </row>
    <row r="4" spans="3:4" x14ac:dyDescent="0.25">
      <c r="C4" t="s">
        <v>89</v>
      </c>
      <c r="D4">
        <v>3</v>
      </c>
    </row>
    <row r="5" spans="3:4" x14ac:dyDescent="0.25">
      <c r="C5" s="2" t="s">
        <v>90</v>
      </c>
      <c r="D5">
        <v>2</v>
      </c>
    </row>
    <row r="6" spans="3:4" x14ac:dyDescent="0.25">
      <c r="C6" t="s">
        <v>57</v>
      </c>
      <c r="D6">
        <v>1</v>
      </c>
    </row>
    <row r="7" spans="3:4" x14ac:dyDescent="0.25">
      <c r="C7" t="s">
        <v>3</v>
      </c>
      <c r="D7" t="s">
        <v>91</v>
      </c>
    </row>
  </sheetData>
  <dataValidations count="1">
    <dataValidation type="whole" allowBlank="1" showInputMessage="1" showErrorMessage="1" sqref="C2">
      <formula1>1</formula1>
      <formula2>4</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 Checklist </vt:lpstr>
      <vt:lpstr>Local Audit</vt:lpstr>
      <vt:lpstr>Source of Lists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McDermott</dc:creator>
  <cp:lastModifiedBy>Lyn McDermott</cp:lastModifiedBy>
  <dcterms:created xsi:type="dcterms:W3CDTF">2024-04-20T16:11:35Z</dcterms:created>
  <dcterms:modified xsi:type="dcterms:W3CDTF">2024-06-10T09:07:57Z</dcterms:modified>
</cp:coreProperties>
</file>